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<sst xmlns="http://schemas.openxmlformats.org/spreadsheetml/2006/main" count="90" uniqueCount="48">
  <si>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</si>
  <si>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</si>
  <si>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</si>
  <si>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</si>
  <si>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</si>
  <si>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</si>
  <si>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</si>
  <si>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</si>
  <si>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</si>
  <si>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</si>
  <si>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</si>
  <si>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</si>
  <si>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</si>
  <si>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</si>
  <si>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</si>
  <si>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</si>
  <si>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</si>
  <si>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</si>
  <si>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</si>
  <si>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</si>
  <si>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</si>
  <si>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</si>
  <si>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</si>
  <si>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</si>
  <si>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</si>
  <si>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</si>
  <si>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</si>
  <si>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</si>
  <si>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</si>
  <si>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</si>
  <si>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</si>
  <si>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</si>
  <si>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</si>
  <si>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</si>
  <si>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</si>
  <si>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</si>
  <si>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</si>
  <si>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</si>
  <si>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</si>
  <si>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</si>
  <si>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</si>
  <si>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</si>
  <si>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</si>
  <si>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</si>
  <si>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</si>
  <si>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</si>
  <si>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</si>
  <si>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JUN 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</si>
</sst>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20890073.69</v>
      </c>
      <c r="C7" s="7">
        <v>15707505.98</v>
      </c>
      <c r="D7" s="7">
        <f>B7-C7</f>
        <v>5182567.710000001</v>
      </c>
      <c r="E7" s="7">
        <v>0</v>
      </c>
      <c r="F7" s="7">
        <v>0</v>
      </c>
      <c r="G7" s="7">
        <f>E7-F7</f>
        <v>0</v>
      </c>
      <c r="H7" s="7">
        <v>0</v>
      </c>
      <c r="I7" s="7">
        <v>0</v>
      </c>
      <c r="J7" s="7">
        <f>H7-I7</f>
        <v>0</v>
      </c>
      <c r="K7" s="7">
        <v>1177135</v>
      </c>
      <c r="L7" s="7">
        <v>329874</v>
      </c>
      <c r="M7" s="7">
        <f>K7-L7</f>
        <v>847261</v>
      </c>
      <c r="N7" s="7">
        <v>0</v>
      </c>
      <c r="O7" s="7">
        <v>0</v>
      </c>
      <c r="P7" s="7">
        <f>N7-O7</f>
        <v>0</v>
      </c>
      <c r="Q7" s="7">
        <f aca="true" t="shared" si="0" ref="Q7:S11">B7+E7+H7+K7+N7</f>
        <v>22067208.69</v>
      </c>
      <c r="R7" s="7">
        <f t="shared" si="0"/>
        <v>16037379.98</v>
      </c>
      <c r="S7" s="7">
        <f t="shared" si="0"/>
        <v>6029828.710000001</v>
      </c>
      <c r="T7" s="1"/>
    </row>
    <row r="8" spans="1:20" ht="9.75" customHeight="1">
      <c r="A8" s="6" t="s">
        <v>21</v>
      </c>
      <c r="B8" s="7">
        <v>243000</v>
      </c>
      <c r="C8" s="7">
        <v>160107.77</v>
      </c>
      <c r="D8" s="7">
        <f>B8-C8</f>
        <v>82892.23000000001</v>
      </c>
      <c r="E8" s="7">
        <v>8539440.15</v>
      </c>
      <c r="F8" s="7">
        <v>3326200.41</v>
      </c>
      <c r="G8" s="7">
        <f>E8-F8</f>
        <v>5213239.74</v>
      </c>
      <c r="H8" s="7">
        <v>0</v>
      </c>
      <c r="I8" s="7">
        <v>0</v>
      </c>
      <c r="J8" s="7">
        <f>H8-I8</f>
        <v>0</v>
      </c>
      <c r="K8" s="7">
        <v>0</v>
      </c>
      <c r="L8" s="7">
        <v>0</v>
      </c>
      <c r="M8" s="7">
        <f>K8-L8</f>
        <v>0</v>
      </c>
      <c r="N8" s="7">
        <v>0</v>
      </c>
      <c r="O8" s="7">
        <v>0</v>
      </c>
      <c r="P8" s="7">
        <f>N8-O8</f>
        <v>0</v>
      </c>
      <c r="Q8" s="7">
        <f t="shared" si="0"/>
        <v>8782440.15</v>
      </c>
      <c r="R8" s="7">
        <f t="shared" si="0"/>
        <v>3486308.18</v>
      </c>
      <c r="S8" s="7">
        <f t="shared" si="0"/>
        <v>5296131.970000001</v>
      </c>
      <c r="T8" s="1"/>
    </row>
    <row r="9" spans="1:20" ht="9.75" customHeight="1">
      <c r="A9" s="6" t="s">
        <v>22</v>
      </c>
      <c r="B9" s="7">
        <v>11194936</v>
      </c>
      <c r="C9" s="7">
        <v>11583709.84</v>
      </c>
      <c r="D9" s="7">
        <f>B9-C9</f>
        <v>-388773.83999999985</v>
      </c>
      <c r="E9" s="7">
        <v>871582</v>
      </c>
      <c r="F9" s="7">
        <v>428362.59</v>
      </c>
      <c r="G9" s="7">
        <f>E9-F9</f>
        <v>443219.41</v>
      </c>
      <c r="H9" s="7">
        <v>0</v>
      </c>
      <c r="I9" s="7">
        <v>601.61</v>
      </c>
      <c r="J9" s="7">
        <f>H9-I9</f>
        <v>-601.61</v>
      </c>
      <c r="K9" s="7">
        <v>0</v>
      </c>
      <c r="L9" s="7">
        <v>0</v>
      </c>
      <c r="M9" s="7">
        <f>K9-L9</f>
        <v>0</v>
      </c>
      <c r="N9" s="7">
        <v>89892</v>
      </c>
      <c r="O9" s="7">
        <v>18634.58</v>
      </c>
      <c r="P9" s="7">
        <f>N9-O9</f>
        <v>71257.42</v>
      </c>
      <c r="Q9" s="7">
        <f t="shared" si="0"/>
        <v>12156410</v>
      </c>
      <c r="R9" s="7">
        <f t="shared" si="0"/>
        <v>12031308.62</v>
      </c>
      <c r="S9" s="7">
        <f t="shared" si="0"/>
        <v>125101.38000000012</v>
      </c>
      <c r="T9" s="1"/>
    </row>
    <row r="10" spans="1:20" ht="9.75" customHeight="1">
      <c r="A10" s="6" t="s">
        <v>23</v>
      </c>
      <c r="B10" s="7">
        <v>127336.5</v>
      </c>
      <c r="C10" s="7">
        <v>40771.65</v>
      </c>
      <c r="D10" s="7">
        <f>B10-C10</f>
        <v>86564.85</v>
      </c>
      <c r="E10" s="7">
        <v>95816</v>
      </c>
      <c r="F10" s="7">
        <v>148910.89</v>
      </c>
      <c r="G10" s="7">
        <f>E10-F10</f>
        <v>-53094.890000000014</v>
      </c>
      <c r="H10" s="7">
        <v>0</v>
      </c>
      <c r="I10" s="7">
        <v>0</v>
      </c>
      <c r="J10" s="7">
        <f>H10-I10</f>
        <v>0</v>
      </c>
      <c r="K10" s="7">
        <v>0</v>
      </c>
      <c r="L10" s="7">
        <v>0</v>
      </c>
      <c r="M10" s="7">
        <f>K10-L10</f>
        <v>0</v>
      </c>
      <c r="N10" s="7">
        <v>0</v>
      </c>
      <c r="O10" s="7">
        <v>0</v>
      </c>
      <c r="P10" s="7">
        <f>N10-O10</f>
        <v>0</v>
      </c>
      <c r="Q10" s="7">
        <f t="shared" si="0"/>
        <v>223152.5</v>
      </c>
      <c r="R10" s="7">
        <f t="shared" si="0"/>
        <v>189682.54</v>
      </c>
      <c r="S10" s="7">
        <f t="shared" si="0"/>
        <v>33469.95999999999</v>
      </c>
      <c r="T10" s="1"/>
    </row>
    <row r="11" spans="1:20" ht="9.75" customHeight="1">
      <c r="A11" s="6" t="s">
        <v>24</v>
      </c>
      <c r="B11" s="7">
        <f>+SUM(B6:B10)</f>
        <v>32455346.19</v>
      </c>
      <c r="C11" s="7">
        <f>+SUM(C6:C10)</f>
        <v>27492095.24</v>
      </c>
      <c r="D11" s="7">
        <f>B11-C11</f>
        <v>4963250.950000003</v>
      </c>
      <c r="E11" s="7">
        <f>+SUM(E6:E10)</f>
        <v>9506838.15</v>
      </c>
      <c r="F11" s="7">
        <f>+SUM(F6:F10)</f>
        <v>3903473.89</v>
      </c>
      <c r="G11" s="7">
        <f>E11-F11</f>
        <v>5603364.26</v>
      </c>
      <c r="H11" s="7">
        <f>+SUM(H6:H10)</f>
        <v>0</v>
      </c>
      <c r="I11" s="7">
        <f>+SUM(I6:I10)</f>
        <v>601.61</v>
      </c>
      <c r="J11" s="7">
        <f>H11-I11</f>
        <v>-601.61</v>
      </c>
      <c r="K11" s="7">
        <f>+SUM(K6:K10)</f>
        <v>1177135</v>
      </c>
      <c r="L11" s="7">
        <f>+SUM(L6:L10)</f>
        <v>329874</v>
      </c>
      <c r="M11" s="7">
        <f>K11-L11</f>
        <v>847261</v>
      </c>
      <c r="N11" s="7">
        <f>+SUM(N6:N10)</f>
        <v>89892</v>
      </c>
      <c r="O11" s="7">
        <f>+SUM(O6:O10)</f>
        <v>18634.58</v>
      </c>
      <c r="P11" s="7">
        <f>N11-O11</f>
        <v>71257.42</v>
      </c>
      <c r="Q11" s="7">
        <f t="shared" si="0"/>
        <v>43229211.34</v>
      </c>
      <c r="R11" s="7">
        <f t="shared" si="0"/>
        <v>31744679.319999997</v>
      </c>
      <c r="S11" s="7">
        <f t="shared" si="0"/>
        <v>11484532.020000003</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17308253.57</v>
      </c>
      <c r="C14" s="7">
        <v>12788224.02</v>
      </c>
      <c r="D14" s="7">
        <f aca="true" t="shared" si="1" ref="D14:D19">B14-C14</f>
        <v>4520029.550000001</v>
      </c>
      <c r="E14" s="7">
        <v>2892928.83</v>
      </c>
      <c r="F14" s="7">
        <v>1312244.23</v>
      </c>
      <c r="G14" s="7">
        <f aca="true" t="shared" si="2" ref="G14:G19">E14-F14</f>
        <v>1580684.6</v>
      </c>
      <c r="H14" s="7">
        <v>0</v>
      </c>
      <c r="I14" s="7">
        <v>0</v>
      </c>
      <c r="J14" s="7">
        <f aca="true" t="shared" si="3" ref="J14:J19">H14-I14</f>
        <v>0</v>
      </c>
      <c r="K14" s="7">
        <v>0</v>
      </c>
      <c r="L14" s="7">
        <v>0</v>
      </c>
      <c r="M14" s="7">
        <f aca="true" t="shared" si="4" ref="M14:M19">K14-L14</f>
        <v>0</v>
      </c>
      <c r="N14" s="7">
        <v>72842</v>
      </c>
      <c r="O14" s="7">
        <v>5398.8</v>
      </c>
      <c r="P14" s="7">
        <f aca="true" t="shared" si="5" ref="P14:P19">N14-O14</f>
        <v>67443.2</v>
      </c>
      <c r="Q14" s="7">
        <f aca="true" t="shared" si="6" ref="Q14:S19">B14+E14+H14+K14+N14</f>
        <v>20274024.4</v>
      </c>
      <c r="R14" s="7">
        <f t="shared" si="6"/>
        <v>14105867.05</v>
      </c>
      <c r="S14" s="7">
        <f t="shared" si="6"/>
        <v>6168157.350000001</v>
      </c>
      <c r="T14" s="1"/>
    </row>
    <row r="15" spans="1:20" ht="9.75" customHeight="1">
      <c r="A15" s="6" t="s">
        <v>27</v>
      </c>
      <c r="B15" s="7">
        <v>6117035.06</v>
      </c>
      <c r="C15" s="7">
        <v>4594274.83</v>
      </c>
      <c r="D15" s="7">
        <f t="shared" si="1"/>
        <v>1522760.2299999995</v>
      </c>
      <c r="E15" s="7">
        <v>1768184.29</v>
      </c>
      <c r="F15" s="7">
        <v>922217.14</v>
      </c>
      <c r="G15" s="7">
        <f t="shared" si="2"/>
        <v>845967.15</v>
      </c>
      <c r="H15" s="7">
        <v>0</v>
      </c>
      <c r="I15" s="7">
        <v>0</v>
      </c>
      <c r="J15" s="7">
        <f t="shared" si="3"/>
        <v>0</v>
      </c>
      <c r="K15" s="7">
        <v>0</v>
      </c>
      <c r="L15" s="7">
        <v>0</v>
      </c>
      <c r="M15" s="7">
        <f t="shared" si="4"/>
        <v>0</v>
      </c>
      <c r="N15" s="7">
        <v>15255</v>
      </c>
      <c r="O15" s="7">
        <v>0</v>
      </c>
      <c r="P15" s="7">
        <f t="shared" si="5"/>
        <v>15255</v>
      </c>
      <c r="Q15" s="7">
        <f t="shared" si="6"/>
        <v>7900474.35</v>
      </c>
      <c r="R15" s="7">
        <f t="shared" si="6"/>
        <v>5516491.97</v>
      </c>
      <c r="S15" s="7">
        <f t="shared" si="6"/>
        <v>2383982.3799999994</v>
      </c>
      <c r="T15" s="1"/>
    </row>
    <row r="16" spans="1:20" ht="9.75" customHeight="1">
      <c r="A16" s="6" t="s">
        <v>28</v>
      </c>
      <c r="B16" s="7">
        <v>3817601.7</v>
      </c>
      <c r="C16" s="7">
        <v>2592230.14</v>
      </c>
      <c r="D16" s="7">
        <f t="shared" si="1"/>
        <v>1225371.56</v>
      </c>
      <c r="E16" s="7">
        <v>56678</v>
      </c>
      <c r="F16" s="7">
        <v>24534.25</v>
      </c>
      <c r="G16" s="7">
        <f t="shared" si="2"/>
        <v>32143.75</v>
      </c>
      <c r="H16" s="7">
        <v>0</v>
      </c>
      <c r="I16" s="7">
        <v>0</v>
      </c>
      <c r="J16" s="7">
        <f t="shared" si="3"/>
        <v>0</v>
      </c>
      <c r="K16" s="7">
        <v>0</v>
      </c>
      <c r="L16" s="7">
        <v>7310</v>
      </c>
      <c r="M16" s="7">
        <f t="shared" si="4"/>
        <v>-7310</v>
      </c>
      <c r="N16" s="7">
        <v>504</v>
      </c>
      <c r="O16" s="7">
        <v>0</v>
      </c>
      <c r="P16" s="7">
        <f t="shared" si="5"/>
        <v>504</v>
      </c>
      <c r="Q16" s="7">
        <f t="shared" si="6"/>
        <v>3874783.7</v>
      </c>
      <c r="R16" s="7">
        <f t="shared" si="6"/>
        <v>2624074.39</v>
      </c>
      <c r="S16" s="7">
        <f t="shared" si="6"/>
        <v>1250709.31</v>
      </c>
      <c r="T16" s="1"/>
    </row>
    <row r="17" spans="1:20" ht="9.75" customHeight="1">
      <c r="A17" s="6" t="s">
        <v>29</v>
      </c>
      <c r="B17" s="7">
        <v>1817092.5</v>
      </c>
      <c r="C17" s="7">
        <v>1326709</v>
      </c>
      <c r="D17" s="7">
        <f t="shared" si="1"/>
        <v>490383.5</v>
      </c>
      <c r="E17" s="7">
        <v>4316042.5</v>
      </c>
      <c r="F17" s="7">
        <v>2395047.24</v>
      </c>
      <c r="G17" s="7">
        <f t="shared" si="2"/>
        <v>1920995.2599999998</v>
      </c>
      <c r="H17" s="7">
        <v>0</v>
      </c>
      <c r="I17" s="7">
        <v>0</v>
      </c>
      <c r="J17" s="7">
        <f t="shared" si="3"/>
        <v>0</v>
      </c>
      <c r="K17" s="7">
        <v>0</v>
      </c>
      <c r="L17" s="7">
        <v>0</v>
      </c>
      <c r="M17" s="7">
        <f t="shared" si="4"/>
        <v>0</v>
      </c>
      <c r="N17" s="7">
        <v>783</v>
      </c>
      <c r="O17" s="7">
        <v>970.71</v>
      </c>
      <c r="P17" s="7">
        <f t="shared" si="5"/>
        <v>-187.71000000000004</v>
      </c>
      <c r="Q17" s="7">
        <f t="shared" si="6"/>
        <v>6133918</v>
      </c>
      <c r="R17" s="7">
        <f t="shared" si="6"/>
        <v>3722726.95</v>
      </c>
      <c r="S17" s="7">
        <f t="shared" si="6"/>
        <v>2411191.05</v>
      </c>
      <c r="T17" s="1"/>
    </row>
    <row r="18" spans="1:20" ht="9.75" customHeight="1">
      <c r="A18" s="6" t="s">
        <v>30</v>
      </c>
      <c r="B18" s="7">
        <v>1949670</v>
      </c>
      <c r="C18" s="7">
        <v>1229761.35</v>
      </c>
      <c r="D18" s="7">
        <f t="shared" si="1"/>
        <v>719908.6499999999</v>
      </c>
      <c r="E18" s="7">
        <v>374002.33</v>
      </c>
      <c r="F18" s="7">
        <v>197365.71</v>
      </c>
      <c r="G18" s="7">
        <f t="shared" si="2"/>
        <v>176636.62000000002</v>
      </c>
      <c r="H18" s="7">
        <v>0</v>
      </c>
      <c r="I18" s="7">
        <v>1815</v>
      </c>
      <c r="J18" s="7">
        <f t="shared" si="3"/>
        <v>-1815</v>
      </c>
      <c r="K18" s="7">
        <v>0</v>
      </c>
      <c r="L18" s="7">
        <v>0</v>
      </c>
      <c r="M18" s="7">
        <f t="shared" si="4"/>
        <v>0</v>
      </c>
      <c r="N18" s="7">
        <v>0</v>
      </c>
      <c r="O18" s="7">
        <v>0</v>
      </c>
      <c r="P18" s="7">
        <f t="shared" si="5"/>
        <v>0</v>
      </c>
      <c r="Q18" s="7">
        <f t="shared" si="6"/>
        <v>2323672.33</v>
      </c>
      <c r="R18" s="7">
        <f t="shared" si="6"/>
        <v>1428942.06</v>
      </c>
      <c r="S18" s="7">
        <f t="shared" si="6"/>
        <v>894730.2699999999</v>
      </c>
      <c r="T18" s="1"/>
    </row>
    <row r="19" spans="1:20" ht="9.75" customHeight="1">
      <c r="A19" s="6" t="s">
        <v>31</v>
      </c>
      <c r="B19" s="7">
        <v>0</v>
      </c>
      <c r="C19" s="7">
        <v>360518.08</v>
      </c>
      <c r="D19" s="7">
        <f t="shared" si="1"/>
        <v>-360518.08</v>
      </c>
      <c r="E19" s="7">
        <v>0</v>
      </c>
      <c r="F19" s="7">
        <v>0</v>
      </c>
      <c r="G19" s="7">
        <f t="shared" si="2"/>
        <v>0</v>
      </c>
      <c r="H19" s="7">
        <v>0</v>
      </c>
      <c r="I19" s="7">
        <v>0</v>
      </c>
      <c r="J19" s="7">
        <f t="shared" si="3"/>
        <v>0</v>
      </c>
      <c r="K19" s="7">
        <v>4433252.78</v>
      </c>
      <c r="L19" s="7">
        <v>624612.8</v>
      </c>
      <c r="M19" s="7">
        <f t="shared" si="4"/>
        <v>3808639.9800000004</v>
      </c>
      <c r="N19" s="7">
        <v>0</v>
      </c>
      <c r="O19" s="7">
        <v>0</v>
      </c>
      <c r="P19" s="7">
        <f t="shared" si="5"/>
        <v>0</v>
      </c>
      <c r="Q19" s="7">
        <f t="shared" si="6"/>
        <v>4433252.78</v>
      </c>
      <c r="R19" s="7">
        <f t="shared" si="6"/>
        <v>985130.8800000001</v>
      </c>
      <c r="S19" s="7">
        <f t="shared" si="6"/>
        <v>3448121.9000000004</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0</v>
      </c>
      <c r="C21" s="7">
        <v>0</v>
      </c>
      <c r="D21" s="7">
        <f>B21-C21</f>
        <v>0</v>
      </c>
      <c r="E21" s="7">
        <v>0</v>
      </c>
      <c r="F21" s="7">
        <v>0</v>
      </c>
      <c r="G21" s="7">
        <f>E21-F21</f>
        <v>0</v>
      </c>
      <c r="H21" s="7">
        <v>645000</v>
      </c>
      <c r="I21" s="7">
        <v>645000</v>
      </c>
      <c r="J21" s="7">
        <f>H21-I21</f>
        <v>0</v>
      </c>
      <c r="K21" s="7">
        <v>819417.56</v>
      </c>
      <c r="L21" s="7">
        <v>382841.36</v>
      </c>
      <c r="M21" s="7">
        <f>K21-L21</f>
        <v>436576.20000000007</v>
      </c>
      <c r="N21" s="7">
        <v>0</v>
      </c>
      <c r="O21" s="7">
        <v>0</v>
      </c>
      <c r="P21" s="7">
        <f>N21-O21</f>
        <v>0</v>
      </c>
      <c r="Q21" s="7">
        <f aca="true" t="shared" si="7" ref="Q21:S25">B21+E21+H21+K21+N21</f>
        <v>1464417.56</v>
      </c>
      <c r="R21" s="7">
        <f t="shared" si="7"/>
        <v>1027841.36</v>
      </c>
      <c r="S21" s="7">
        <f t="shared" si="7"/>
        <v>436576.20000000007</v>
      </c>
      <c r="T21" s="1"/>
    </row>
    <row r="22" spans="1:20" ht="9.75" customHeight="1">
      <c r="A22" s="6" t="s">
        <v>34</v>
      </c>
      <c r="B22" s="7">
        <v>0</v>
      </c>
      <c r="C22" s="7">
        <v>0</v>
      </c>
      <c r="D22" s="7">
        <f>B22-C22</f>
        <v>0</v>
      </c>
      <c r="E22" s="7">
        <v>0</v>
      </c>
      <c r="F22" s="7">
        <v>0</v>
      </c>
      <c r="G22" s="7">
        <f>E22-F22</f>
        <v>0</v>
      </c>
      <c r="H22" s="7">
        <v>269343.76</v>
      </c>
      <c r="I22" s="7">
        <v>139509.38</v>
      </c>
      <c r="J22" s="7">
        <f>H22-I22</f>
        <v>129834.38</v>
      </c>
      <c r="K22" s="7">
        <v>376253.19</v>
      </c>
      <c r="L22" s="7">
        <v>45542.78</v>
      </c>
      <c r="M22" s="7">
        <f>K22-L22</f>
        <v>330710.41000000003</v>
      </c>
      <c r="N22" s="7">
        <v>0</v>
      </c>
      <c r="O22" s="7">
        <v>0</v>
      </c>
      <c r="P22" s="7">
        <f>N22-O22</f>
        <v>0</v>
      </c>
      <c r="Q22" s="7">
        <f t="shared" si="7"/>
        <v>645596.95</v>
      </c>
      <c r="R22" s="7">
        <f t="shared" si="7"/>
        <v>185052.16</v>
      </c>
      <c r="S22" s="7">
        <f t="shared" si="7"/>
        <v>460544.79000000004</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495606</v>
      </c>
      <c r="C24" s="7">
        <v>377677.46</v>
      </c>
      <c r="D24" s="7">
        <f>B24-C24</f>
        <v>117928.53999999998</v>
      </c>
      <c r="E24" s="7">
        <v>1212504.7</v>
      </c>
      <c r="F24" s="7">
        <v>493032.81</v>
      </c>
      <c r="G24" s="7">
        <f>E24-F24</f>
        <v>719471.8899999999</v>
      </c>
      <c r="H24" s="7">
        <v>0</v>
      </c>
      <c r="I24" s="7">
        <v>0</v>
      </c>
      <c r="J24" s="7">
        <f>H24-I24</f>
        <v>0</v>
      </c>
      <c r="K24" s="7">
        <v>0</v>
      </c>
      <c r="L24" s="7">
        <v>0</v>
      </c>
      <c r="M24" s="7">
        <f>K24-L24</f>
        <v>0</v>
      </c>
      <c r="N24" s="7">
        <v>14735</v>
      </c>
      <c r="O24" s="7">
        <v>9116.4</v>
      </c>
      <c r="P24" s="7">
        <f>N24-O24</f>
        <v>5618.6</v>
      </c>
      <c r="Q24" s="7">
        <f t="shared" si="7"/>
        <v>1722845.7</v>
      </c>
      <c r="R24" s="7">
        <f t="shared" si="7"/>
        <v>879826.67</v>
      </c>
      <c r="S24" s="7">
        <f t="shared" si="7"/>
        <v>843019.0299999999</v>
      </c>
      <c r="T24" s="1"/>
    </row>
    <row r="25" spans="1:20" ht="9.75" customHeight="1">
      <c r="A25" s="6" t="s">
        <v>37</v>
      </c>
      <c r="B25" s="7">
        <f>+SUM(B14:B24)</f>
        <v>31505258.83</v>
      </c>
      <c r="C25" s="7">
        <f>+SUM(C14:C24)</f>
        <v>23269394.880000003</v>
      </c>
      <c r="D25" s="7">
        <f>B25-C25</f>
        <v>8235863.9499999955</v>
      </c>
      <c r="E25" s="7">
        <f>+SUM(E14:E24)</f>
        <v>10620340.65</v>
      </c>
      <c r="F25" s="7">
        <f>+SUM(F14:F24)</f>
        <v>5344441.38</v>
      </c>
      <c r="G25" s="7">
        <f>E25-F25</f>
        <v>5275899.2700000005</v>
      </c>
      <c r="H25" s="7">
        <f>+SUM(H14:H24)</f>
        <v>914343.76</v>
      </c>
      <c r="I25" s="7">
        <f>+SUM(I14:I24)</f>
        <v>786324.38</v>
      </c>
      <c r="J25" s="7">
        <f>H25-I25</f>
        <v>128019.38</v>
      </c>
      <c r="K25" s="7">
        <f>+SUM(K14:K24)</f>
        <v>5628923.53</v>
      </c>
      <c r="L25" s="7">
        <f>+SUM(L14:L24)</f>
        <v>1060306.94</v>
      </c>
      <c r="M25" s="7">
        <f>K25-L25</f>
        <v>4568616.59</v>
      </c>
      <c r="N25" s="7">
        <f>+SUM(N14:N24)</f>
        <v>104119</v>
      </c>
      <c r="O25" s="7">
        <f>+SUM(O14:O24)</f>
        <v>15485.91</v>
      </c>
      <c r="P25" s="7">
        <f>N25-O25</f>
        <v>88633.09</v>
      </c>
      <c r="Q25" s="7">
        <f t="shared" si="7"/>
        <v>48772985.769999996</v>
      </c>
      <c r="R25" s="7">
        <f t="shared" si="7"/>
        <v>30475953.490000002</v>
      </c>
      <c r="S25" s="7">
        <f t="shared" si="7"/>
        <v>18297032.279999997</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42476.5</v>
      </c>
      <c r="C28" s="7">
        <v>16999.46</v>
      </c>
      <c r="D28" s="7">
        <f>B28-C28</f>
        <v>25477.04</v>
      </c>
      <c r="E28" s="7">
        <v>1183444</v>
      </c>
      <c r="F28" s="7">
        <v>817652.23</v>
      </c>
      <c r="G28" s="7">
        <f>E28-F28</f>
        <v>365791.77</v>
      </c>
      <c r="H28" s="7">
        <v>914343.76</v>
      </c>
      <c r="I28" s="7">
        <v>914343.76</v>
      </c>
      <c r="J28" s="7">
        <f>H28-I28</f>
        <v>0</v>
      </c>
      <c r="K28" s="7">
        <v>0</v>
      </c>
      <c r="L28" s="7">
        <v>0</v>
      </c>
      <c r="M28" s="7">
        <f>K28-L28</f>
        <v>0</v>
      </c>
      <c r="N28" s="7">
        <v>15228</v>
      </c>
      <c r="O28" s="7">
        <v>0</v>
      </c>
      <c r="P28" s="7">
        <f>N28-O28</f>
        <v>15228</v>
      </c>
      <c r="Q28" s="7">
        <f aca="true" t="shared" si="8" ref="Q28:S32">B28+E28+H28+K28+N28</f>
        <v>2155492.26</v>
      </c>
      <c r="R28" s="7">
        <f t="shared" si="8"/>
        <v>1748995.45</v>
      </c>
      <c r="S28" s="7">
        <f t="shared" si="8"/>
        <v>406496.81</v>
      </c>
      <c r="T28" s="1"/>
    </row>
    <row r="29" spans="1:20" ht="9.75" customHeight="1">
      <c r="A29" s="6" t="s">
        <v>40</v>
      </c>
      <c r="B29" s="7">
        <v>451725.3</v>
      </c>
      <c r="C29" s="7">
        <v>552767.87</v>
      </c>
      <c r="D29" s="7">
        <f>B29-C29</f>
        <v>-101042.57</v>
      </c>
      <c r="E29" s="7">
        <v>0</v>
      </c>
      <c r="F29" s="7">
        <v>0</v>
      </c>
      <c r="G29" s="7">
        <f>E29-F29</f>
        <v>0</v>
      </c>
      <c r="H29" s="7">
        <v>0</v>
      </c>
      <c r="I29" s="7">
        <v>0</v>
      </c>
      <c r="J29" s="7">
        <f>H29-I29</f>
        <v>0</v>
      </c>
      <c r="K29" s="7">
        <v>0</v>
      </c>
      <c r="L29" s="7">
        <v>0</v>
      </c>
      <c r="M29" s="7">
        <f>K29-L29</f>
        <v>0</v>
      </c>
      <c r="N29" s="7">
        <v>0</v>
      </c>
      <c r="O29" s="7">
        <v>0</v>
      </c>
      <c r="P29" s="7">
        <f>N29-O29</f>
        <v>0</v>
      </c>
      <c r="Q29" s="7">
        <f t="shared" si="8"/>
        <v>451725.3</v>
      </c>
      <c r="R29" s="7">
        <f t="shared" si="8"/>
        <v>552767.87</v>
      </c>
      <c r="S29" s="7">
        <f t="shared" si="8"/>
        <v>-101042.57</v>
      </c>
      <c r="T29" s="1"/>
    </row>
    <row r="30" spans="1:20" ht="9.75" customHeight="1">
      <c r="A30" s="6" t="s">
        <v>41</v>
      </c>
      <c r="B30" s="7">
        <v>2113015.76</v>
      </c>
      <c r="C30" s="7">
        <v>1731995.99</v>
      </c>
      <c r="D30" s="7">
        <f>B30-C30</f>
        <v>381019.7699999998</v>
      </c>
      <c r="E30" s="7">
        <v>41475.5</v>
      </c>
      <c r="F30" s="7">
        <v>11414.2</v>
      </c>
      <c r="G30" s="7">
        <f>E30-F30</f>
        <v>30061.3</v>
      </c>
      <c r="H30" s="7">
        <v>0</v>
      </c>
      <c r="I30" s="7">
        <v>0</v>
      </c>
      <c r="J30" s="7">
        <f>H30-I30</f>
        <v>0</v>
      </c>
      <c r="K30" s="7">
        <v>0</v>
      </c>
      <c r="L30" s="7">
        <v>0</v>
      </c>
      <c r="M30" s="7">
        <f>K30-L30</f>
        <v>0</v>
      </c>
      <c r="N30" s="7">
        <v>1001</v>
      </c>
      <c r="O30" s="7">
        <v>731.42</v>
      </c>
      <c r="P30" s="7">
        <f>N30-O30</f>
        <v>269.58000000000004</v>
      </c>
      <c r="Q30" s="7">
        <f t="shared" si="8"/>
        <v>2155492.26</v>
      </c>
      <c r="R30" s="7">
        <f t="shared" si="8"/>
        <v>1744141.6099999999</v>
      </c>
      <c r="S30" s="7">
        <f t="shared" si="8"/>
        <v>411350.6499999998</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-1618813.9599999997</v>
      </c>
      <c r="C32" s="7">
        <f>+SUM(C28:C29)-SUM(C30:C31)</f>
        <v>-1162228.6600000001</v>
      </c>
      <c r="D32" s="7">
        <f>B32-C32</f>
        <v>-456585.2999999996</v>
      </c>
      <c r="E32" s="7">
        <f>+SUM(E28:E29)-SUM(E30:E31)</f>
        <v>1141968.5</v>
      </c>
      <c r="F32" s="7">
        <f>+SUM(F28:F29)-SUM(F30:F31)</f>
        <v>806238.03</v>
      </c>
      <c r="G32" s="7">
        <f>E32-F32</f>
        <v>335730.47</v>
      </c>
      <c r="H32" s="7">
        <f>+SUM(H28:H29)-SUM(H30:H31)</f>
        <v>914343.76</v>
      </c>
      <c r="I32" s="7">
        <f>+SUM(I28:I29)-SUM(I30:I31)</f>
        <v>914343.76</v>
      </c>
      <c r="J32" s="7">
        <f>H32-I32</f>
        <v>0</v>
      </c>
      <c r="K32" s="7">
        <f>+SUM(K28:K29)-SUM(K30:K31)</f>
        <v>0</v>
      </c>
      <c r="L32" s="7">
        <f>+SUM(L28:L29)-SUM(L30:L31)</f>
        <v>0</v>
      </c>
      <c r="M32" s="7">
        <f>K32-L32</f>
        <v>0</v>
      </c>
      <c r="N32" s="7">
        <f>+SUM(N28:N29)-SUM(N30:N31)</f>
        <v>14227</v>
      </c>
      <c r="O32" s="7">
        <f>+SUM(O28:O29)-SUM(O30:O31)</f>
        <v>-731.42</v>
      </c>
      <c r="P32" s="7">
        <f>N32-O32</f>
        <v>14958.42</v>
      </c>
      <c r="Q32" s="7">
        <f t="shared" si="8"/>
        <v>451725.3000000003</v>
      </c>
      <c r="R32" s="7">
        <f t="shared" si="8"/>
        <v>557621.7099999998</v>
      </c>
      <c r="S32" s="7">
        <f t="shared" si="8"/>
        <v>-105896.40999999961</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-668726.5999999966</v>
      </c>
      <c r="C35" s="7">
        <f>+C11-C25+C32</f>
        <v>3060471.6999999955</v>
      </c>
      <c r="D35" s="7">
        <f>B35-C35</f>
        <v>-3729198.2999999924</v>
      </c>
      <c r="E35" s="7">
        <f>+E11-E25+E32</f>
        <v>28466</v>
      </c>
      <c r="F35" s="7">
        <f>+F11-F25+F32</f>
        <v>-634729.4599999997</v>
      </c>
      <c r="G35" s="7">
        <f>E35-F35</f>
        <v>663195.4599999997</v>
      </c>
      <c r="H35" s="7">
        <f>+H11-H25+H32</f>
        <v>0</v>
      </c>
      <c r="I35" s="7">
        <f>+I11-I25+I32</f>
        <v>128620.98999999999</v>
      </c>
      <c r="J35" s="7">
        <f>H35-I35</f>
        <v>-128620.98999999999</v>
      </c>
      <c r="K35" s="7">
        <f>+K11-K25+K32</f>
        <v>-4451788.53</v>
      </c>
      <c r="L35" s="7">
        <f>+L11-L25+L32</f>
        <v>-730432.94</v>
      </c>
      <c r="M35" s="7">
        <f>K35-L35</f>
        <v>-3721355.5900000003</v>
      </c>
      <c r="N35" s="7">
        <f>+N11-N25+N32</f>
        <v>0</v>
      </c>
      <c r="O35" s="7">
        <f>+O11-O25+O32</f>
        <v>2417.250000000002</v>
      </c>
      <c r="P35" s="7">
        <f>N35-O35</f>
        <v>-2417.250000000002</v>
      </c>
      <c r="Q35" s="7">
        <f>B35+E35+H35+K35+N35</f>
        <v>-5092049.129999997</v>
      </c>
      <c r="R35" s="7">
        <f>C35+F35+I35+L35+O35</f>
        <v>1826347.5399999958</v>
      </c>
      <c r="S35" s="7">
        <f>D35+G35+J35+M35+P35</f>
        <v>-6918396.6699999925</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12639447.49</v>
      </c>
      <c r="C37" s="7">
        <v>12639447.49</v>
      </c>
      <c r="D37" s="7">
        <f>B37-C37</f>
        <v>0</v>
      </c>
      <c r="E37" s="7">
        <v>2138188.49</v>
      </c>
      <c r="F37" s="7">
        <v>2138188.49</v>
      </c>
      <c r="G37" s="7">
        <f>E37-F37</f>
        <v>0</v>
      </c>
      <c r="H37" s="7">
        <v>3630.55</v>
      </c>
      <c r="I37" s="7">
        <v>3630.55</v>
      </c>
      <c r="J37" s="7">
        <f>H37-I37</f>
        <v>0</v>
      </c>
      <c r="K37" s="7">
        <v>5239362.18</v>
      </c>
      <c r="L37" s="7">
        <v>5239362.18</v>
      </c>
      <c r="M37" s="7">
        <f>K37-L37</f>
        <v>0</v>
      </c>
      <c r="N37" s="7">
        <v>23160.14</v>
      </c>
      <c r="O37" s="7">
        <v>23160.14</v>
      </c>
      <c r="P37" s="7">
        <f>N37-O37</f>
        <v>0</v>
      </c>
      <c r="Q37" s="7">
        <f aca="true" t="shared" si="9" ref="Q37:S38">B37+E37+H37+K37+N37</f>
        <v>20043788.85</v>
      </c>
      <c r="R37" s="7">
        <f t="shared" si="9"/>
        <v>20043788.85</v>
      </c>
      <c r="S37" s="7">
        <f t="shared" si="9"/>
        <v>0</v>
      </c>
      <c r="T37" s="1"/>
    </row>
    <row r="38" spans="1:20" ht="9.75" customHeight="1">
      <c r="A38" s="6" t="s">
        <v>47</v>
      </c>
      <c r="B38" s="7">
        <f>+B37+B35</f>
        <v>11970720.890000004</v>
      </c>
      <c r="C38" s="7">
        <f>+C37+C35</f>
        <v>15699919.189999996</v>
      </c>
      <c r="D38" s="7">
        <f>B38-C38</f>
        <v>-3729198.2999999914</v>
      </c>
      <c r="E38" s="7">
        <f>+E37+E35</f>
        <v>2166654.49</v>
      </c>
      <c r="F38" s="7">
        <f>+F37+F35</f>
        <v>1503459.0300000005</v>
      </c>
      <c r="G38" s="7">
        <f>E38-F38</f>
        <v>663195.4599999997</v>
      </c>
      <c r="H38" s="7">
        <f>+H37+H35</f>
        <v>3630.55</v>
      </c>
      <c r="I38" s="7">
        <f>+I37+I35</f>
        <v>132251.53999999998</v>
      </c>
      <c r="J38" s="7">
        <f>H38-I38</f>
        <v>-128620.98999999998</v>
      </c>
      <c r="K38" s="7">
        <f>+K37+K35</f>
        <v>787573.6499999994</v>
      </c>
      <c r="L38" s="7">
        <f>+L37+L35</f>
        <v>4508929.24</v>
      </c>
      <c r="M38" s="7">
        <f>K38-L38</f>
        <v>-3721355.590000001</v>
      </c>
      <c r="N38" s="7">
        <f>+N37+N35</f>
        <v>23160.14</v>
      </c>
      <c r="O38" s="7">
        <f>+O37+O35</f>
        <v>25577.39</v>
      </c>
      <c r="P38" s="7">
        <f>N38-O38</f>
        <v>-2417.25</v>
      </c>
      <c r="Q38" s="7">
        <f t="shared" si="9"/>
        <v>14951739.720000006</v>
      </c>
      <c r="R38" s="7">
        <f t="shared" si="9"/>
        <v>21870136.389999993</v>
      </c>
      <c r="S38" s="7">
        <f t="shared" si="9"/>
        <v>-6918396.6699999925</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JUNE 30, 2020</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2020-08-18T19:35:13Z</dcterms:created>
  <dcterms:modified xsi:type="dcterms:W3CDTF">2020-08-18T19:40:05Z</dcterms:modified>
  <cp:category/>
  <cp:version/>
  <cp:contentType/>
  <cp:contentStatus/>
</cp:coreProperties>
</file>